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D58B77DC-85DA-45A2-889A-930EDF83DA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3-24" sheetId="9" r:id="rId1"/>
    <sheet name="FY22-23" sheetId="8" r:id="rId2"/>
    <sheet name="FY 21-22" sheetId="7" state="hidden" r:id="rId3"/>
  </sheets>
  <definedNames>
    <definedName name="_xlnm.Print_Area" localSheetId="2">'FY 21-22'!$A$1:$I$38</definedName>
    <definedName name="_xlnm.Print_Area" localSheetId="0">'FY 23-24'!$A$1:$H$38</definedName>
    <definedName name="_xlnm.Print_Area" localSheetId="1">'FY22-23'!$A$1:$I$38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9" l="1"/>
  <c r="H22" i="9"/>
  <c r="H25" i="9"/>
  <c r="H24" i="9"/>
  <c r="H23" i="9"/>
  <c r="H21" i="9"/>
  <c r="H20" i="9"/>
  <c r="H19" i="9"/>
  <c r="H18" i="9"/>
  <c r="H17" i="9"/>
  <c r="H16" i="9"/>
  <c r="H1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24" i="7"/>
  <c r="I25" i="7"/>
  <c r="I14" i="7"/>
  <c r="I15" i="7"/>
  <c r="I16" i="7"/>
  <c r="I17" i="7"/>
  <c r="I18" i="7"/>
  <c r="I19" i="7"/>
  <c r="I20" i="7"/>
  <c r="I21" i="7"/>
  <c r="I22" i="7"/>
  <c r="I23" i="7"/>
  <c r="F24" i="7"/>
  <c r="F25" i="7"/>
  <c r="F14" i="7"/>
  <c r="F15" i="7"/>
  <c r="F16" i="7"/>
  <c r="F17" i="7"/>
  <c r="F18" i="7"/>
  <c r="F19" i="7"/>
  <c r="F20" i="7"/>
  <c r="F21" i="7"/>
  <c r="F22" i="7"/>
  <c r="F23" i="7"/>
  <c r="H26" i="7"/>
  <c r="G26" i="7"/>
  <c r="F26" i="9" l="1"/>
  <c r="H26" i="9"/>
  <c r="I26" i="8"/>
  <c r="F26" i="8"/>
  <c r="F26" i="7"/>
  <c r="I26" i="7"/>
  <c r="C26" i="7"/>
  <c r="D26" i="7" l="1"/>
</calcChain>
</file>

<file path=xl/sharedStrings.xml><?xml version="1.0" encoding="utf-8"?>
<sst xmlns="http://schemas.openxmlformats.org/spreadsheetml/2006/main" count="70" uniqueCount="28">
  <si>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</si>
  <si>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</si>
  <si>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</si>
  <si>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</si>
  <si>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</si>
  <si>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</si>
  <si>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</si>
  <si>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</si>
  <si>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</si>
  <si>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</si>
  <si>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</si>
  <si>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</si>
  <si>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</si>
  <si>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</si>
  <si>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</si>
  <si>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</si>
  <si>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</si>
  <si>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</si>
  <si>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</si>
  <si>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</si>
  <si>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Bally Bet</t>
  </si>
  <si>
    <t>3) For FY 21-22, 1% of Net Revenue to Education shall be distributed for a youth sports activities and education grant program for the
 purpose of providing annual awards to sports programs for underserved youth.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</si>
  <si>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</si>
  <si>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</si>
  <si>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</si>
  <si>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Total Mobile Sports Wagering Gross Gaming Revenue (GGR) and Taxes - Fiscal Year 2023-2024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</si>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</sst>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2</xdr:col>
      <xdr:colOff>447674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F2697D-F0C9-4F78-9A23-00C5C5D73F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1104901" cy="1057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2</xdr:col>
      <xdr:colOff>447674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31FB7A-F6D7-4E84-A309-0AA06A65FE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1104901" cy="1057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2</xdr:col>
      <xdr:colOff>447674</xdr:colOff>
      <xdr:row>5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0D12D1-6882-45B5-A4AA-DECD01F8A7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1104901" cy="1057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1F56A-EA03-4498-9384-1F3C5AFA04FA}">
  <dimension ref="A1:W43"/>
  <sheetViews>
    <sheetView tabSelected="1"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66"/>
      <c r="B1" s="66"/>
      <c r="C1" s="66"/>
      <c r="D1" s="66"/>
      <c r="E1" s="66"/>
      <c r="F1" s="66"/>
      <c r="G1" s="66"/>
      <c r="H1" s="66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67"/>
      <c r="B2" s="67"/>
      <c r="C2" s="67"/>
      <c r="D2" s="67"/>
      <c r="E2" s="67"/>
      <c r="F2" s="67"/>
      <c r="G2" s="67"/>
      <c r="H2" s="67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67"/>
      <c r="B3" s="67"/>
      <c r="C3" s="67"/>
      <c r="D3" s="67"/>
      <c r="E3" s="67"/>
      <c r="F3" s="67"/>
      <c r="G3" s="67"/>
      <c r="H3" s="67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68"/>
      <c r="B4" s="68"/>
      <c r="C4" s="68"/>
      <c r="D4" s="68"/>
      <c r="E4" s="68"/>
      <c r="F4" s="68"/>
      <c r="G4" s="68"/>
      <c r="H4" s="68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69"/>
      <c r="B5" s="69"/>
      <c r="C5" s="69"/>
      <c r="D5" s="69"/>
      <c r="E5" s="69"/>
      <c r="F5" s="69"/>
      <c r="G5" s="69"/>
      <c r="H5" s="69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6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3" t="s">
        <v>25</v>
      </c>
      <c r="B8" s="64"/>
      <c r="C8" s="64"/>
      <c r="D8" s="64"/>
      <c r="E8" s="64"/>
      <c r="F8" s="64"/>
      <c r="G8" s="64"/>
      <c r="H8" s="7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2" t="s">
        <v>13</v>
      </c>
      <c r="D10" s="62"/>
      <c r="E10" s="62"/>
      <c r="F10" s="62"/>
      <c r="G10" s="62"/>
      <c r="H10" s="6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2" x14ac:dyDescent="0.25">
      <c r="A14" s="5">
        <v>45017</v>
      </c>
      <c r="B14" s="5"/>
      <c r="C14" s="22">
        <v>2286895.02</v>
      </c>
      <c r="D14" s="21">
        <v>28730.779999999984</v>
      </c>
      <c r="E14" s="21"/>
      <c r="F14" s="27">
        <f t="shared" ref="F14:F22" si="0">D14*0.49</f>
        <v>14078.082199999992</v>
      </c>
      <c r="G14" s="23"/>
      <c r="H14" s="27">
        <f t="shared" ref="H14:H25" si="1">D14*0.51+G14</f>
        <v>14652.697799999993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2" x14ac:dyDescent="0.25">
      <c r="A15" s="5">
        <f>+A14+31</f>
        <v>45048</v>
      </c>
      <c r="B15" s="5"/>
      <c r="C15" s="22">
        <v>2221205.7399999998</v>
      </c>
      <c r="D15" s="21">
        <v>173560.32999999996</v>
      </c>
      <c r="E15" s="21"/>
      <c r="F15" s="27">
        <f t="shared" si="0"/>
        <v>85044.561699999977</v>
      </c>
      <c r="G15" s="23"/>
      <c r="H15" s="27">
        <f t="shared" si="1"/>
        <v>88515.768299999982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2" x14ac:dyDescent="0.25">
      <c r="A16" s="5">
        <f t="shared" ref="A16:A25" si="2">+A15+31</f>
        <v>45079</v>
      </c>
      <c r="B16" s="5"/>
      <c r="C16" s="22">
        <v>898760.65</v>
      </c>
      <c r="D16" s="21">
        <v>68438.420000000027</v>
      </c>
      <c r="E16" s="21"/>
      <c r="F16" s="27">
        <f t="shared" si="0"/>
        <v>33534.825800000013</v>
      </c>
      <c r="G16" s="21"/>
      <c r="H16" s="27">
        <f t="shared" si="1"/>
        <v>34903.594200000014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3" x14ac:dyDescent="0.25">
      <c r="A17" s="5">
        <f t="shared" si="2"/>
        <v>45110</v>
      </c>
      <c r="B17" s="5"/>
      <c r="C17" s="22">
        <v>0</v>
      </c>
      <c r="D17" s="21">
        <v>0</v>
      </c>
      <c r="E17" s="21"/>
      <c r="F17" s="27">
        <f t="shared" si="0"/>
        <v>0</v>
      </c>
      <c r="G17" s="21"/>
      <c r="H17" s="27">
        <f t="shared" si="1"/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3" x14ac:dyDescent="0.25">
      <c r="A18" s="5">
        <f t="shared" si="2"/>
        <v>45141</v>
      </c>
      <c r="B18" s="5"/>
      <c r="C18" s="22">
        <v>0</v>
      </c>
      <c r="D18" s="21">
        <v>0</v>
      </c>
      <c r="E18" s="21"/>
      <c r="F18" s="27">
        <f t="shared" si="0"/>
        <v>0</v>
      </c>
      <c r="G18" s="21"/>
      <c r="H18" s="27">
        <f t="shared" si="1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3" x14ac:dyDescent="0.25">
      <c r="A19" s="5">
        <f t="shared" si="2"/>
        <v>45172</v>
      </c>
      <c r="B19" s="5"/>
      <c r="C19" s="22">
        <v>0</v>
      </c>
      <c r="D19" s="21">
        <v>0</v>
      </c>
      <c r="E19" s="21"/>
      <c r="F19" s="27">
        <f t="shared" si="0"/>
        <v>0</v>
      </c>
      <c r="G19" s="21"/>
      <c r="H19" s="27">
        <f t="shared" si="1"/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3" x14ac:dyDescent="0.25">
      <c r="A20" s="5">
        <f t="shared" si="2"/>
        <v>45203</v>
      </c>
      <c r="B20" s="5"/>
      <c r="C20" s="22">
        <v>0</v>
      </c>
      <c r="D20" s="21">
        <v>0</v>
      </c>
      <c r="E20" s="21"/>
      <c r="F20" s="27">
        <f t="shared" si="0"/>
        <v>0</v>
      </c>
      <c r="G20" s="21"/>
      <c r="H20" s="27">
        <f t="shared" si="1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3" x14ac:dyDescent="0.25">
      <c r="A21" s="5">
        <f t="shared" si="2"/>
        <v>45234</v>
      </c>
      <c r="B21" s="5"/>
      <c r="C21" s="22">
        <v>4307118.7</v>
      </c>
      <c r="D21" s="21">
        <v>234162.58999999994</v>
      </c>
      <c r="E21" s="21"/>
      <c r="F21" s="27">
        <f t="shared" si="0"/>
        <v>114739.66909999997</v>
      </c>
      <c r="G21" s="21"/>
      <c r="H21" s="27">
        <f t="shared" si="1"/>
        <v>119422.92089999997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3" x14ac:dyDescent="0.25">
      <c r="A22" s="5">
        <f t="shared" si="2"/>
        <v>45265</v>
      </c>
      <c r="B22" s="5"/>
      <c r="C22" s="22">
        <v>6567929.7499999991</v>
      </c>
      <c r="D22" s="21">
        <v>-252433.13000000003</v>
      </c>
      <c r="E22" s="21"/>
      <c r="F22" s="27">
        <f t="shared" si="0"/>
        <v>-123692.23370000001</v>
      </c>
      <c r="G22" s="21"/>
      <c r="H22" s="27">
        <f t="shared" si="1"/>
        <v>-128740.89630000002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3" x14ac:dyDescent="0.25">
      <c r="A23" s="5">
        <f t="shared" si="2"/>
        <v>45296</v>
      </c>
      <c r="B23" s="5"/>
      <c r="C23" s="22">
        <v>9390869.5099999998</v>
      </c>
      <c r="D23" s="21">
        <v>425689.15999999992</v>
      </c>
      <c r="E23" s="21"/>
      <c r="F23" s="27">
        <f>D23*0.49</f>
        <v>208587.68839999996</v>
      </c>
      <c r="G23" s="21"/>
      <c r="H23" s="27">
        <f t="shared" si="1"/>
        <v>217101.47159999996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3" x14ac:dyDescent="0.25">
      <c r="A24" s="5">
        <f t="shared" si="2"/>
        <v>45327</v>
      </c>
      <c r="B24" s="5"/>
      <c r="C24" s="22">
        <v>9724364.910000002</v>
      </c>
      <c r="D24" s="21">
        <v>724041.38</v>
      </c>
      <c r="E24" s="21"/>
      <c r="F24" s="27">
        <f t="shared" ref="F24:F25" si="3">D24*0.49</f>
        <v>354780.27620000002</v>
      </c>
      <c r="G24" s="21"/>
      <c r="H24" s="27">
        <f t="shared" si="1"/>
        <v>369261.10379999998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3" x14ac:dyDescent="0.25">
      <c r="A25" s="5">
        <f t="shared" si="2"/>
        <v>45358</v>
      </c>
      <c r="B25" s="5"/>
      <c r="C25" s="22">
        <v>8327311.7399999993</v>
      </c>
      <c r="D25" s="21">
        <v>267131.73000000016</v>
      </c>
      <c r="E25" s="21"/>
      <c r="F25" s="27">
        <f t="shared" si="3"/>
        <v>130894.54770000007</v>
      </c>
      <c r="G25" s="21"/>
      <c r="H25" s="27">
        <f t="shared" si="1"/>
        <v>136237.18230000007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3" ht="15.75" thickBot="1" x14ac:dyDescent="0.3">
      <c r="A26" s="5" t="s">
        <v>2</v>
      </c>
      <c r="B26" s="5"/>
      <c r="C26" s="26">
        <f>SUM(C14:C25)</f>
        <v>43724456.020000003</v>
      </c>
      <c r="D26" s="26">
        <f>SUM(D14:D25)</f>
        <v>1669321.26</v>
      </c>
      <c r="E26" s="28"/>
      <c r="F26" s="39">
        <f>SUM(F14:F25)</f>
        <v>817967.41740000003</v>
      </c>
      <c r="G26" s="26">
        <f>SUM(G14:G25)</f>
        <v>0</v>
      </c>
      <c r="H26" s="39">
        <f>SUM(H14:H25)</f>
        <v>851353.84259999997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3"/>
    </row>
    <row r="29" spans="1:23" s="33" customFormat="1" x14ac:dyDescent="0.25">
      <c r="A29" s="63"/>
      <c r="B29" s="64"/>
      <c r="C29" s="64"/>
      <c r="D29" s="64"/>
      <c r="E29" s="64"/>
      <c r="F29" s="64"/>
      <c r="G29" s="64"/>
      <c r="H29" s="6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31.5" customHeight="1" x14ac:dyDescent="0.25">
      <c r="A33" s="65" t="s">
        <v>26</v>
      </c>
      <c r="B33" s="65"/>
      <c r="C33" s="65"/>
      <c r="D33" s="65"/>
      <c r="E33" s="65"/>
      <c r="F33" s="65"/>
      <c r="G33" s="65"/>
      <c r="H33" s="6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3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22"/>
      <c r="O34" s="22"/>
      <c r="P34" s="22"/>
      <c r="Q34" s="42"/>
      <c r="R34" s="42"/>
      <c r="S34" s="42"/>
      <c r="T34" s="34"/>
      <c r="U34" s="34"/>
      <c r="V34" s="34"/>
    </row>
    <row r="35" spans="1:23" s="33" customFormat="1" ht="27" customHeight="1" x14ac:dyDescent="0.25">
      <c r="A35" s="65" t="s">
        <v>27</v>
      </c>
      <c r="B35" s="65"/>
      <c r="C35" s="65"/>
      <c r="D35" s="65"/>
      <c r="E35" s="65"/>
      <c r="F35" s="65"/>
      <c r="G35" s="65"/>
      <c r="H35" s="65"/>
      <c r="I35" s="24"/>
      <c r="J35" s="22"/>
      <c r="K35" s="22"/>
      <c r="L35" s="22"/>
      <c r="M35" s="22"/>
      <c r="N35" s="22"/>
      <c r="O35" s="22"/>
      <c r="P35" s="22"/>
      <c r="Q35" s="43"/>
      <c r="R35" s="43"/>
      <c r="S35" s="43"/>
      <c r="T35" s="44"/>
      <c r="U35" s="44"/>
      <c r="V35" s="44"/>
    </row>
    <row r="36" spans="1:23" s="33" customFormat="1" ht="27" customHeight="1" x14ac:dyDescent="0.25">
      <c r="A36" s="61"/>
      <c r="B36" s="61"/>
      <c r="C36" s="61"/>
      <c r="D36" s="61"/>
      <c r="E36" s="61"/>
      <c r="F36" s="61"/>
      <c r="G36" s="61"/>
      <c r="H36" s="61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9526-0B69-40A6-9387-82C22CFE6E47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66"/>
      <c r="B1" s="66"/>
      <c r="C1" s="66"/>
      <c r="D1" s="66"/>
      <c r="E1" s="66"/>
      <c r="F1" s="66"/>
      <c r="G1" s="66"/>
      <c r="H1" s="66"/>
      <c r="I1" s="6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67"/>
      <c r="B3" s="67"/>
      <c r="C3" s="67"/>
      <c r="D3" s="67"/>
      <c r="E3" s="67"/>
      <c r="F3" s="67"/>
      <c r="G3" s="67"/>
      <c r="H3" s="67"/>
      <c r="I3" s="67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69"/>
      <c r="B5" s="69"/>
      <c r="C5" s="69"/>
      <c r="D5" s="69"/>
      <c r="E5" s="69"/>
      <c r="F5" s="69"/>
      <c r="G5" s="69"/>
      <c r="H5" s="69"/>
      <c r="I5" s="69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2" t="s">
        <v>13</v>
      </c>
      <c r="D10" s="62"/>
      <c r="E10" s="62"/>
      <c r="F10" s="62"/>
      <c r="G10" s="62"/>
      <c r="H10" s="62"/>
      <c r="I10" s="6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640397.3899999999</v>
      </c>
      <c r="D17" s="21">
        <v>40080.269999999997</v>
      </c>
      <c r="E17" s="21"/>
      <c r="F17" s="27">
        <f t="shared" si="0"/>
        <v>19639.332299999998</v>
      </c>
      <c r="G17" s="21"/>
      <c r="H17" s="21"/>
      <c r="I17" s="27">
        <f t="shared" si="1"/>
        <v>20440.937699999999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1015982.16</v>
      </c>
      <c r="D18" s="21">
        <v>97502.340000000011</v>
      </c>
      <c r="E18" s="21"/>
      <c r="F18" s="27">
        <f t="shared" si="0"/>
        <v>47776.146600000007</v>
      </c>
      <c r="G18" s="21"/>
      <c r="H18" s="21"/>
      <c r="I18" s="27">
        <f t="shared" si="1"/>
        <v>49726.193400000004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1263605.25</v>
      </c>
      <c r="D19" s="21">
        <v>144756.32999999996</v>
      </c>
      <c r="E19" s="21"/>
      <c r="F19" s="27">
        <f t="shared" si="0"/>
        <v>70930.601699999985</v>
      </c>
      <c r="G19" s="21"/>
      <c r="H19" s="21"/>
      <c r="I19" s="27">
        <f t="shared" si="1"/>
        <v>73825.728299999973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1472829.3599999999</v>
      </c>
      <c r="D20" s="21">
        <v>-31467.200000000026</v>
      </c>
      <c r="E20" s="21"/>
      <c r="F20" s="27">
        <f t="shared" si="0"/>
        <v>-15418.928000000013</v>
      </c>
      <c r="G20" s="21"/>
      <c r="H20" s="21"/>
      <c r="I20" s="27">
        <f t="shared" si="1"/>
        <v>-16048.272000000014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677544.9800000001</v>
      </c>
      <c r="D21" s="21">
        <v>39718.099999999984</v>
      </c>
      <c r="E21" s="21"/>
      <c r="F21" s="27">
        <f t="shared" si="0"/>
        <v>19461.868999999992</v>
      </c>
      <c r="G21" s="21"/>
      <c r="H21" s="21"/>
      <c r="I21" s="27">
        <f t="shared" si="1"/>
        <v>20256.230999999992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725931.33000000007</v>
      </c>
      <c r="D22" s="21">
        <v>47236.349999999991</v>
      </c>
      <c r="E22" s="21"/>
      <c r="F22" s="27">
        <f t="shared" si="0"/>
        <v>23145.811499999996</v>
      </c>
      <c r="G22" s="21"/>
      <c r="H22" s="21"/>
      <c r="I22" s="27">
        <f t="shared" si="1"/>
        <v>24090.538499999995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959233.73999999987</v>
      </c>
      <c r="D23" s="21">
        <v>82934.27999999997</v>
      </c>
      <c r="E23" s="21"/>
      <c r="F23" s="27">
        <f>D23*0.49</f>
        <v>40637.797199999986</v>
      </c>
      <c r="G23" s="21"/>
      <c r="H23" s="21"/>
      <c r="I23" s="27">
        <f>D23*0.51+G23+H23</f>
        <v>42296.482799999983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1206307.5</v>
      </c>
      <c r="D24" s="21">
        <v>18451.110000000011</v>
      </c>
      <c r="E24" s="21"/>
      <c r="F24" s="27">
        <f t="shared" ref="F24:F25" si="2">D24*0.49</f>
        <v>9041.043900000006</v>
      </c>
      <c r="G24" s="21"/>
      <c r="H24" s="21"/>
      <c r="I24" s="27">
        <f t="shared" ref="I24:I25" si="3">D24*0.51+G24+H24</f>
        <v>9410.0661000000055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3002231.1700000004</v>
      </c>
      <c r="D25" s="21">
        <v>207727.31999999989</v>
      </c>
      <c r="E25" s="21"/>
      <c r="F25" s="27">
        <f t="shared" si="2"/>
        <v>101786.38679999995</v>
      </c>
      <c r="G25" s="21"/>
      <c r="H25" s="21"/>
      <c r="I25" s="27">
        <f t="shared" si="3"/>
        <v>105940.93319999994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10964062.880000001</v>
      </c>
      <c r="D26" s="26">
        <f>SUM(D14:D25)</f>
        <v>646938.89999999967</v>
      </c>
      <c r="E26" s="28"/>
      <c r="F26" s="39">
        <f>SUM(F14:F25)</f>
        <v>317000.06099999993</v>
      </c>
      <c r="G26" s="39">
        <f>SUM(G14:G25)</f>
        <v>0</v>
      </c>
      <c r="H26" s="26">
        <f>SUM(H14:H25)</f>
        <v>0</v>
      </c>
      <c r="I26" s="39">
        <f>SUM(I14:I25)</f>
        <v>329938.8389999998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3"/>
      <c r="B29" s="64"/>
      <c r="C29" s="64"/>
      <c r="D29" s="64"/>
      <c r="E29" s="64"/>
      <c r="F29" s="64"/>
      <c r="G29" s="64"/>
      <c r="H29" s="64"/>
      <c r="I29" s="6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65" t="s">
        <v>18</v>
      </c>
      <c r="B33" s="65"/>
      <c r="C33" s="65"/>
      <c r="D33" s="65"/>
      <c r="E33" s="65"/>
      <c r="F33" s="65"/>
      <c r="G33" s="65"/>
      <c r="H33" s="65"/>
      <c r="I33" s="65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65" t="s">
        <v>23</v>
      </c>
      <c r="B35" s="65"/>
      <c r="C35" s="65"/>
      <c r="D35" s="65"/>
      <c r="E35" s="65"/>
      <c r="F35" s="65"/>
      <c r="G35" s="65"/>
      <c r="H35" s="65"/>
      <c r="I35" s="65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topLeftCell="A8" zoomScaleNormal="100" workbookViewId="0">
      <selection activeCell="A34" sqref="A34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66"/>
      <c r="B1" s="66"/>
      <c r="C1" s="66"/>
      <c r="D1" s="66"/>
      <c r="E1" s="66"/>
      <c r="F1" s="66"/>
      <c r="G1" s="66"/>
      <c r="H1" s="66"/>
      <c r="I1" s="6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67"/>
      <c r="B3" s="67"/>
      <c r="C3" s="67"/>
      <c r="D3" s="67"/>
      <c r="E3" s="67"/>
      <c r="F3" s="67"/>
      <c r="G3" s="67"/>
      <c r="H3" s="67"/>
      <c r="I3" s="67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69"/>
      <c r="B5" s="69"/>
      <c r="C5" s="69"/>
      <c r="D5" s="69"/>
      <c r="E5" s="69"/>
      <c r="F5" s="69"/>
      <c r="G5" s="69"/>
      <c r="H5" s="69"/>
      <c r="I5" s="69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3" t="s">
        <v>17</v>
      </c>
      <c r="B8" s="64"/>
      <c r="C8" s="64"/>
      <c r="D8" s="64"/>
      <c r="E8" s="64"/>
      <c r="F8" s="64"/>
      <c r="G8" s="64"/>
      <c r="H8" s="64"/>
      <c r="I8" s="6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2" t="s">
        <v>13</v>
      </c>
      <c r="D10" s="62"/>
      <c r="E10" s="62"/>
      <c r="F10" s="62"/>
      <c r="G10" s="62"/>
      <c r="H10" s="62"/>
      <c r="I10" s="6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/>
      <c r="D23" s="21"/>
      <c r="E23" s="21"/>
      <c r="F23" s="27">
        <f>D23*0.49</f>
        <v>0</v>
      </c>
      <c r="G23" s="21">
        <v>0</v>
      </c>
      <c r="H23" s="21">
        <v>0</v>
      </c>
      <c r="I23" s="27">
        <f>D23*0.51+G23+H23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/>
      <c r="D24" s="21"/>
      <c r="E24" s="21"/>
      <c r="F24" s="27">
        <f t="shared" ref="F24:F25" si="2">D24*0.49</f>
        <v>0</v>
      </c>
      <c r="G24" s="21"/>
      <c r="H24" s="21"/>
      <c r="I24" s="27">
        <f t="shared" ref="I24:I25" si="3">D24*0.51+G24+H24</f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/>
      <c r="D25" s="21"/>
      <c r="E25" s="21"/>
      <c r="F25" s="27">
        <f t="shared" si="2"/>
        <v>0</v>
      </c>
      <c r="G25" s="21"/>
      <c r="H25" s="21"/>
      <c r="I25" s="27">
        <f t="shared" si="3"/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0</v>
      </c>
      <c r="D26" s="26">
        <f>SUM(D14:D25)</f>
        <v>0</v>
      </c>
      <c r="E26" s="28"/>
      <c r="F26" s="39">
        <f>SUM(F14:F25)</f>
        <v>0</v>
      </c>
      <c r="G26" s="39">
        <f>SUM(G14:G25)</f>
        <v>0</v>
      </c>
      <c r="H26" s="26">
        <f>SUM(H14:H25)</f>
        <v>0</v>
      </c>
      <c r="I26" s="39">
        <f>SUM(I14:I25)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3"/>
      <c r="B29" s="64"/>
      <c r="C29" s="64"/>
      <c r="D29" s="64"/>
      <c r="E29" s="64"/>
      <c r="F29" s="64"/>
      <c r="G29" s="64"/>
      <c r="H29" s="64"/>
      <c r="I29" s="6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65" t="s">
        <v>18</v>
      </c>
      <c r="B33" s="65"/>
      <c r="C33" s="65"/>
      <c r="D33" s="65"/>
      <c r="E33" s="65"/>
      <c r="F33" s="65"/>
      <c r="G33" s="65"/>
      <c r="H33" s="65"/>
      <c r="I33" s="65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65" t="s">
        <v>21</v>
      </c>
      <c r="B35" s="65"/>
      <c r="C35" s="65"/>
      <c r="D35" s="65"/>
      <c r="E35" s="65"/>
      <c r="F35" s="65"/>
      <c r="G35" s="65"/>
      <c r="H35" s="65"/>
      <c r="I35" s="65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23-24</vt:lpstr>
      <vt:lpstr>FY22-23</vt:lpstr>
      <vt:lpstr>FY 21-22</vt:lpstr>
      <vt:lpstr>'FY 21-22'!Print_Area</vt:lpstr>
      <vt:lpstr>'FY 23-24'!Print_Area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2024-04-05T13:27:05Z</cp:lastPrinted>
  <dcterms:created xsi:type="dcterms:W3CDTF">2018-12-07T15:26:22Z</dcterms:created>
  <dcterms:modified xsi:type="dcterms:W3CDTF">2024-04-05T13:27:10Z</dcterms:modified>
</cp:coreProperties>
</file>